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ina\Documents\Расписание ЗФО 2022-2025\Расписание 2024-2025\"/>
    </mc:Choice>
  </mc:AlternateContent>
  <bookViews>
    <workbookView xWindow="0" yWindow="0" windowWidth="23040" windowHeight="9375"/>
  </bookViews>
  <sheets>
    <sheet name="2023-24" sheetId="5" r:id="rId1"/>
  </sheets>
  <definedNames>
    <definedName name="_xlnm.Print_Area" localSheetId="0">'2023-24'!$A$1:$K$62</definedName>
  </definedNames>
  <calcPr calcId="162913" refMode="R1C1"/>
</workbook>
</file>

<file path=xl/calcChain.xml><?xml version="1.0" encoding="utf-8"?>
<calcChain xmlns="http://schemas.openxmlformats.org/spreadsheetml/2006/main">
  <c r="P49" i="5" l="1"/>
  <c r="O49" i="5"/>
  <c r="P48" i="5"/>
  <c r="O48" i="5"/>
  <c r="M36" i="5" l="1"/>
  <c r="L36" i="5"/>
  <c r="K36" i="5"/>
  <c r="J36" i="5"/>
  <c r="I36" i="5"/>
  <c r="H36" i="5"/>
  <c r="P25" i="5" l="1"/>
  <c r="O25" i="5"/>
  <c r="E62" i="5" l="1"/>
  <c r="D62" i="5"/>
  <c r="E61" i="5"/>
  <c r="D61" i="5"/>
  <c r="K27" i="5"/>
  <c r="J27" i="5"/>
  <c r="I27" i="5"/>
  <c r="H27" i="5"/>
  <c r="P28" i="5"/>
  <c r="O28" i="5"/>
  <c r="I15" i="5"/>
  <c r="H15" i="5"/>
  <c r="P47" i="5"/>
  <c r="O30" i="5"/>
  <c r="O47" i="5"/>
  <c r="P30" i="5"/>
</calcChain>
</file>

<file path=xl/sharedStrings.xml><?xml version="1.0" encoding="utf-8"?>
<sst xmlns="http://schemas.openxmlformats.org/spreadsheetml/2006/main" count="321" uniqueCount="199">
  <si>
    <t>№</t>
  </si>
  <si>
    <t>Дисциплина</t>
  </si>
  <si>
    <t>Форма контроля</t>
  </si>
  <si>
    <t>Преподаватель</t>
  </si>
  <si>
    <t>экзамен</t>
  </si>
  <si>
    <t>Кузнецов А.А.</t>
  </si>
  <si>
    <t>Иностранный язык</t>
  </si>
  <si>
    <t>зачет</t>
  </si>
  <si>
    <t>Анатомия человека</t>
  </si>
  <si>
    <t>Ознакомительная практика</t>
  </si>
  <si>
    <t>зачет с оценкой</t>
  </si>
  <si>
    <t>Устюхова Н. Н.</t>
  </si>
  <si>
    <t>Физическая культура и спорт (элективные дисциплины)</t>
  </si>
  <si>
    <t xml:space="preserve">Селезнев В. В. </t>
  </si>
  <si>
    <t>Физиология человека</t>
  </si>
  <si>
    <t>Теория и методика физической культуры</t>
  </si>
  <si>
    <t>Федорова Н. Ю.</t>
  </si>
  <si>
    <t>Биохимия человека</t>
  </si>
  <si>
    <t>Спортивный туризм и спортивное ориентирование</t>
  </si>
  <si>
    <t>Статистика физической культуры и спорта</t>
  </si>
  <si>
    <t>Педагогическая практика</t>
  </si>
  <si>
    <t>Зачет с оценкой</t>
  </si>
  <si>
    <t>Титова Н. Г.</t>
  </si>
  <si>
    <t>Канатьев К. Н.</t>
  </si>
  <si>
    <t>Лозовская Л. Б.</t>
  </si>
  <si>
    <t>Социология</t>
  </si>
  <si>
    <t xml:space="preserve">Ермилова А. В. </t>
  </si>
  <si>
    <t>Теория организации в спорте</t>
  </si>
  <si>
    <t>Овчинников А.Н.</t>
  </si>
  <si>
    <t>проверка М</t>
  </si>
  <si>
    <t>проверка У</t>
  </si>
  <si>
    <t>проверка Р</t>
  </si>
  <si>
    <t>проверка Е</t>
  </si>
  <si>
    <t>ГПХ Кольцов</t>
  </si>
  <si>
    <t>волейбол</t>
  </si>
  <si>
    <t>теннис</t>
  </si>
  <si>
    <t>Овчинников А. Н.</t>
  </si>
  <si>
    <t>ФКС</t>
  </si>
  <si>
    <t>другие ф</t>
  </si>
  <si>
    <t>Прикладные и технические виды спорта</t>
  </si>
  <si>
    <t>экзамен (+контр.р)</t>
  </si>
  <si>
    <t>Легкая атлетика</t>
  </si>
  <si>
    <t>Лыжный спорт</t>
  </si>
  <si>
    <t>Технологии формирования здорового образа жизни</t>
  </si>
  <si>
    <t>Теория и методика спортивного туризма</t>
  </si>
  <si>
    <t>Кольцов Д.В.</t>
  </si>
  <si>
    <t xml:space="preserve">Педагогика физической культуры </t>
  </si>
  <si>
    <t xml:space="preserve">Экономика </t>
  </si>
  <si>
    <t>Организация туристской деятельности</t>
  </si>
  <si>
    <t xml:space="preserve">Научно-методическая деятельность </t>
  </si>
  <si>
    <t>Интеллектуальные виды спорта</t>
  </si>
  <si>
    <t>Спортивная индустрия и спортивный бизнес</t>
  </si>
  <si>
    <t>Организационно-методическая деятельность в области физической культуры и спорта</t>
  </si>
  <si>
    <t>Спортивный маркетинг</t>
  </si>
  <si>
    <t>Налоги и налогообложение в сфере физической культуры и спорта</t>
  </si>
  <si>
    <t>Рокунова О.В.</t>
  </si>
  <si>
    <t>Спортивная медицина</t>
  </si>
  <si>
    <t>Организация досуга туристов</t>
  </si>
  <si>
    <t>1 КУРС  (2 СЕМЕСТР) 2023г.н.</t>
  </si>
  <si>
    <t>2 КУРС  (4 СЕМЕСТР) 2022г.н.</t>
  </si>
  <si>
    <t>3 КУРС  (6 СЕМЕСТР) 2021г.н.</t>
  </si>
  <si>
    <t>4 КУРС  (8 СЕМЕСТР) 2020г.н.</t>
  </si>
  <si>
    <t>История России</t>
  </si>
  <si>
    <t xml:space="preserve">зачет </t>
  </si>
  <si>
    <t xml:space="preserve">экзамен </t>
  </si>
  <si>
    <t xml:space="preserve">Бизнес-планирование в спорте </t>
  </si>
  <si>
    <t>Профессионально-ориентированная практика</t>
  </si>
  <si>
    <t>Туроперейтинг</t>
  </si>
  <si>
    <t xml:space="preserve">Морозова Н.В. </t>
  </si>
  <si>
    <t xml:space="preserve">Гущина Л.А. </t>
  </si>
  <si>
    <t xml:space="preserve">Седов Д.С. </t>
  </si>
  <si>
    <t xml:space="preserve">Немцев С.А. </t>
  </si>
  <si>
    <t xml:space="preserve">Расписание пересдач для студентов заочной формы обучения </t>
  </si>
  <si>
    <t>по весенней сессии  2023-2024 учебного года</t>
  </si>
  <si>
    <t xml:space="preserve"> Каширина А.О.</t>
  </si>
  <si>
    <t xml:space="preserve">Смирнова Ирина Павловна </t>
  </si>
  <si>
    <t>Ворончихин Дмирий Владимирович</t>
  </si>
  <si>
    <t>Ганюшкина Е.В.</t>
  </si>
  <si>
    <t xml:space="preserve">дата </t>
  </si>
  <si>
    <t>время</t>
  </si>
  <si>
    <t>Кузьмин В.Г.</t>
  </si>
  <si>
    <t>9 чел</t>
  </si>
  <si>
    <t>13.00</t>
  </si>
  <si>
    <r>
      <t xml:space="preserve"> Крылова Е.В</t>
    </r>
    <r>
      <rPr>
        <sz val="12"/>
        <color theme="1"/>
        <rFont val="Times New Roman"/>
        <family val="1"/>
        <charset val="204"/>
      </rPr>
      <t>., Каширина А. О.</t>
    </r>
  </si>
  <si>
    <t xml:space="preserve">   Кольцов Д. В </t>
  </si>
  <si>
    <r>
      <rPr>
        <b/>
        <sz val="11"/>
        <rFont val="Times New Roman"/>
        <family val="1"/>
        <charset val="204"/>
      </rPr>
      <t>Волейбол</t>
    </r>
    <r>
      <rPr>
        <sz val="11"/>
        <rFont val="Times New Roman"/>
        <family val="1"/>
        <charset val="204"/>
      </rPr>
      <t xml:space="preserve">  - Малышева Т. А.н, н/</t>
    </r>
    <r>
      <rPr>
        <b/>
        <sz val="11"/>
        <rFont val="Times New Roman"/>
        <family val="1"/>
        <charset val="204"/>
      </rPr>
      <t>теннис</t>
    </r>
    <r>
      <rPr>
        <sz val="11"/>
        <rFont val="Times New Roman"/>
        <family val="1"/>
        <charset val="204"/>
      </rPr>
      <t xml:space="preserve"> - Канатьев К. Н.</t>
    </r>
  </si>
  <si>
    <t>Соловьёва А.Г.</t>
  </si>
  <si>
    <t>18.00</t>
  </si>
  <si>
    <t>15.00</t>
  </si>
  <si>
    <t>11 сентября (ср)</t>
  </si>
  <si>
    <t>прислать до 7 сентября</t>
  </si>
  <si>
    <t>Самыличев А.С.</t>
  </si>
  <si>
    <t>Экзамен</t>
  </si>
  <si>
    <t>Игровые виды спорта (волейбол, настольный теннис)</t>
  </si>
  <si>
    <t>контр.работа</t>
  </si>
  <si>
    <r>
      <rPr>
        <b/>
        <sz val="11"/>
        <rFont val="Times New Roman"/>
        <family val="1"/>
        <charset val="204"/>
      </rPr>
      <t>11 сентября</t>
    </r>
    <r>
      <rPr>
        <sz val="11"/>
        <rFont val="Times New Roman"/>
        <family val="1"/>
        <charset val="204"/>
      </rPr>
      <t xml:space="preserve"> (ср)</t>
    </r>
  </si>
  <si>
    <r>
      <rPr>
        <b/>
        <sz val="11"/>
        <rFont val="Times New Roman"/>
        <family val="1"/>
        <charset val="204"/>
      </rPr>
      <t>13 сентября</t>
    </r>
    <r>
      <rPr>
        <sz val="11"/>
        <rFont val="Times New Roman"/>
        <family val="1"/>
        <charset val="204"/>
      </rPr>
      <t xml:space="preserve"> (пт) Zoom</t>
    </r>
  </si>
  <si>
    <r>
      <t xml:space="preserve">прислать до </t>
    </r>
    <r>
      <rPr>
        <b/>
        <sz val="11"/>
        <rFont val="Times New Roman"/>
        <family val="1"/>
        <charset val="204"/>
      </rPr>
      <t>10 сентября</t>
    </r>
  </si>
  <si>
    <t>14.40</t>
  </si>
  <si>
    <t>Веселова Ю.С., Соколовская С.В.</t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</si>
  <si>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</t>
    </r>
  </si>
  <si>
    <r>
      <rPr>
        <b/>
        <sz val="11"/>
        <rFont val="Times New Roman"/>
        <family val="1"/>
        <charset val="204"/>
      </rPr>
      <t>16 сентября</t>
    </r>
    <r>
      <rPr>
        <sz val="11"/>
        <rFont val="Times New Roman"/>
        <family val="1"/>
        <charset val="204"/>
      </rPr>
      <t xml:space="preserve"> (пн)</t>
    </r>
  </si>
  <si>
    <t>Матвеев В.А.</t>
  </si>
  <si>
    <r>
      <rPr>
        <b/>
        <sz val="11"/>
        <rFont val="Times New Roman"/>
        <family val="1"/>
        <charset val="204"/>
      </rPr>
      <t>10 сентября</t>
    </r>
    <r>
      <rPr>
        <sz val="11"/>
        <rFont val="Times New Roman"/>
        <family val="1"/>
        <charset val="204"/>
      </rPr>
      <t xml:space="preserve"> (вт) </t>
    </r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</si>
  <si>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  portal, ZOOM</t>
    </r>
  </si>
  <si>
    <t>12.00</t>
  </si>
  <si>
    <r>
      <rPr>
        <b/>
        <sz val="11"/>
        <rFont val="Times New Roman"/>
        <family val="1"/>
        <charset val="204"/>
      </rPr>
      <t xml:space="preserve">13 сентября </t>
    </r>
    <r>
      <rPr>
        <sz val="11"/>
        <rFont val="Times New Roman"/>
        <family val="1"/>
        <charset val="204"/>
      </rPr>
      <t>(пт) portal, Zoom</t>
    </r>
  </si>
  <si>
    <t>19.40</t>
  </si>
  <si>
    <t xml:space="preserve">Хаченкова К.Ю. </t>
  </si>
  <si>
    <t>примечания</t>
  </si>
  <si>
    <t>отправить выполненные задания преподавателю в личный чат до указанного дня зачёта</t>
  </si>
  <si>
    <t>Отчёт загрузить в личном кабинете студента в разделе "Учебный процесс" до 13 сентября!</t>
  </si>
  <si>
    <t>Курсовая Работа</t>
  </si>
  <si>
    <r>
      <rPr>
        <b/>
        <sz val="11"/>
        <rFont val="Times New Roman"/>
        <family val="1"/>
        <charset val="204"/>
      </rPr>
      <t>20 сентября</t>
    </r>
    <r>
      <rPr>
        <sz val="11"/>
        <rFont val="Times New Roman"/>
        <family val="1"/>
        <charset val="204"/>
      </rPr>
      <t xml:space="preserve"> (пт)</t>
    </r>
  </si>
  <si>
    <r>
      <t>17 сентября</t>
    </r>
    <r>
      <rPr>
        <sz val="11"/>
        <rFont val="Times New Roman"/>
        <family val="1"/>
        <charset val="204"/>
      </rPr>
      <t xml:space="preserve"> (вт)</t>
    </r>
  </si>
  <si>
    <r>
      <t xml:space="preserve">очные консультации </t>
    </r>
    <r>
      <rPr>
        <b/>
        <sz val="11"/>
        <rFont val="Calibri"/>
        <family val="2"/>
        <charset val="204"/>
        <scheme val="minor"/>
      </rPr>
      <t xml:space="preserve">13 сентября в 17.30 </t>
    </r>
    <r>
      <rPr>
        <sz val="11"/>
        <rFont val="Calibri"/>
        <family val="2"/>
        <charset val="204"/>
        <scheme val="minor"/>
      </rPr>
      <t xml:space="preserve">в комп.классе (каб.256) на ФКС, </t>
    </r>
    <r>
      <rPr>
        <b/>
        <sz val="11"/>
        <rFont val="Calibri"/>
        <family val="2"/>
        <charset val="204"/>
        <scheme val="minor"/>
      </rPr>
      <t xml:space="preserve">16 сентября в </t>
    </r>
    <r>
      <rPr>
        <sz val="11"/>
        <rFont val="Calibri"/>
        <family val="2"/>
        <charset val="204"/>
        <scheme val="minor"/>
      </rPr>
      <t>11.00</t>
    </r>
  </si>
  <si>
    <r>
      <t xml:space="preserve">16 сентября </t>
    </r>
    <r>
      <rPr>
        <sz val="11"/>
        <rFont val="Times New Roman"/>
        <family val="1"/>
        <charset val="204"/>
      </rPr>
      <t>(пн)</t>
    </r>
  </si>
  <si>
    <r>
      <rPr>
        <b/>
        <sz val="11"/>
        <rFont val="Times New Roman"/>
        <family val="1"/>
        <charset val="204"/>
      </rPr>
      <t>17 сентября</t>
    </r>
    <r>
      <rPr>
        <sz val="11"/>
        <rFont val="Times New Roman"/>
        <family val="1"/>
        <charset val="204"/>
      </rPr>
      <t xml:space="preserve"> (вт) </t>
    </r>
  </si>
  <si>
    <t>Контр. Работа</t>
  </si>
  <si>
    <r>
      <rPr>
        <b/>
        <sz val="11"/>
        <rFont val="Times New Roman"/>
        <family val="1"/>
        <charset val="204"/>
      </rPr>
      <t>10 сентября</t>
    </r>
    <r>
      <rPr>
        <sz val="11"/>
        <rFont val="Times New Roman"/>
        <family val="1"/>
        <charset val="204"/>
      </rPr>
      <t xml:space="preserve"> (вт) portal, Zoom</t>
    </r>
  </si>
  <si>
    <t>прислать до дня зачёта</t>
  </si>
  <si>
    <r>
      <rPr>
        <b/>
        <sz val="11"/>
        <rFont val="Times New Roman"/>
        <family val="1"/>
        <charset val="204"/>
      </rPr>
      <t>10 сентября</t>
    </r>
    <r>
      <rPr>
        <sz val="11"/>
        <rFont val="Times New Roman"/>
        <family val="1"/>
        <charset val="204"/>
      </rPr>
      <t xml:space="preserve"> (вт), portal,  zoom</t>
    </r>
  </si>
  <si>
    <r>
      <rPr>
        <b/>
        <sz val="11"/>
        <rFont val="Times New Roman"/>
        <family val="1"/>
        <charset val="204"/>
      </rPr>
      <t xml:space="preserve">11 сентября </t>
    </r>
    <r>
      <rPr>
        <sz val="11"/>
        <rFont val="Times New Roman"/>
        <family val="1"/>
        <charset val="204"/>
      </rPr>
      <t>(ср) portal,  zoom</t>
    </r>
  </si>
  <si>
    <r>
      <rPr>
        <b/>
        <sz val="11"/>
        <rFont val="Times New Roman"/>
        <family val="1"/>
        <charset val="204"/>
      </rPr>
      <t>18 сентября</t>
    </r>
    <r>
      <rPr>
        <sz val="11"/>
        <rFont val="Times New Roman"/>
        <family val="1"/>
        <charset val="204"/>
      </rPr>
      <t xml:space="preserve"> (ср), portal,  zoom</t>
    </r>
  </si>
  <si>
    <t>Ангелова О.Ю.</t>
  </si>
  <si>
    <t xml:space="preserve">Сорокин И.А. </t>
  </si>
  <si>
    <t xml:space="preserve"> Ворончихин Д.В. </t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</si>
  <si>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 ZOOM</t>
    </r>
  </si>
  <si>
    <r>
      <rPr>
        <b/>
        <sz val="11"/>
        <rFont val="Times New Roman"/>
        <family val="1"/>
        <charset val="204"/>
      </rPr>
      <t>12 сентября</t>
    </r>
    <r>
      <rPr>
        <sz val="11"/>
        <rFont val="Times New Roman"/>
        <family val="1"/>
        <charset val="204"/>
      </rPr>
      <t xml:space="preserve"> (чт) portal</t>
    </r>
  </si>
  <si>
    <r>
      <rPr>
        <b/>
        <sz val="11"/>
        <rFont val="Times New Roman"/>
        <family val="1"/>
        <charset val="204"/>
      </rPr>
      <t>13 сентября</t>
    </r>
    <r>
      <rPr>
        <sz val="11"/>
        <rFont val="Times New Roman"/>
        <family val="1"/>
        <charset val="204"/>
      </rPr>
      <t xml:space="preserve"> (пт) portal,  zoom</t>
    </r>
  </si>
  <si>
    <t>Основы соц. исследований</t>
  </si>
  <si>
    <r>
      <rPr>
        <b/>
        <sz val="12"/>
        <rFont val="Times New Roman"/>
        <family val="1"/>
        <charset val="204"/>
      </rPr>
      <t>12 сентября</t>
    </r>
    <r>
      <rPr>
        <sz val="12"/>
        <rFont val="Times New Roman"/>
        <family val="1"/>
        <charset val="204"/>
      </rPr>
      <t xml:space="preserve"> (чт) ZOOM</t>
    </r>
  </si>
  <si>
    <r>
      <rPr>
        <b/>
        <sz val="12"/>
        <rFont val="Times New Roman"/>
        <family val="1"/>
        <charset val="204"/>
      </rPr>
      <t xml:space="preserve">11 сентября </t>
    </r>
    <r>
      <rPr>
        <sz val="12"/>
        <rFont val="Times New Roman"/>
        <family val="1"/>
        <charset val="204"/>
      </rPr>
      <t>(ср)</t>
    </r>
  </si>
  <si>
    <r>
      <rPr>
        <b/>
        <sz val="12"/>
        <rFont val="Times New Roman"/>
        <family val="1"/>
        <charset val="204"/>
      </rPr>
      <t xml:space="preserve">10 сентября </t>
    </r>
    <r>
      <rPr>
        <sz val="12"/>
        <rFont val="Times New Roman"/>
        <family val="1"/>
        <charset val="204"/>
      </rPr>
      <t>(вт)  portal, vebinar</t>
    </r>
  </si>
  <si>
    <r>
      <rPr>
        <b/>
        <sz val="12"/>
        <rFont val="Times New Roman"/>
        <family val="1"/>
        <charset val="204"/>
      </rPr>
      <t>12 сентября</t>
    </r>
    <r>
      <rPr>
        <sz val="12"/>
        <rFont val="Times New Roman"/>
        <family val="1"/>
        <charset val="204"/>
      </rPr>
      <t xml:space="preserve"> (чт) portal, Zoom</t>
    </r>
  </si>
  <si>
    <r>
      <rPr>
        <b/>
        <sz val="12"/>
        <rFont val="Times New Roman"/>
        <family val="1"/>
        <charset val="204"/>
      </rPr>
      <t>16 сентября (пн)</t>
    </r>
    <r>
      <rPr>
        <sz val="12"/>
        <rFont val="Times New Roman"/>
        <family val="1"/>
        <charset val="204"/>
      </rPr>
      <t xml:space="preserve"> portal, Zoom</t>
    </r>
  </si>
  <si>
    <r>
      <rPr>
        <b/>
        <sz val="12"/>
        <rFont val="Times New Roman"/>
        <family val="1"/>
        <charset val="204"/>
      </rPr>
      <t>10 сентября</t>
    </r>
    <r>
      <rPr>
        <sz val="12"/>
        <rFont val="Times New Roman"/>
        <family val="1"/>
        <charset val="204"/>
      </rPr>
      <t xml:space="preserve"> (вт)</t>
    </r>
  </si>
  <si>
    <t>16.20</t>
  </si>
  <si>
    <t>Отправить отчёт в чат преподавателю, сдать печатный вариант после согласования в деканат каб.207</t>
  </si>
  <si>
    <t>Отправить курсовую в чат преподавателю, сдать печатный вариант после согласования в деканат каб.207</t>
  </si>
  <si>
    <t>отправить выполненные задания преподавателю в личный чат до указанного дня экзамена</t>
  </si>
  <si>
    <t>контр. Работа (зачёт б/оц)</t>
  </si>
  <si>
    <t>контр.раб (зачёт б/оц)</t>
  </si>
  <si>
    <t>11.00</t>
  </si>
  <si>
    <r>
      <rPr>
        <b/>
        <sz val="12"/>
        <rFont val="Times New Roman"/>
        <family val="1"/>
        <charset val="204"/>
      </rPr>
      <t>17 сентября</t>
    </r>
    <r>
      <rPr>
        <sz val="12"/>
        <rFont val="Times New Roman"/>
        <family val="1"/>
        <charset val="204"/>
      </rPr>
      <t xml:space="preserve"> (вт)</t>
    </r>
  </si>
  <si>
    <t>до 12.00</t>
  </si>
  <si>
    <t>отправить выполненные задания преподавателю в личный чат до 12.00 16 сентября</t>
  </si>
  <si>
    <t xml:space="preserve">14 сентября </t>
  </si>
  <si>
    <t>до 16.00</t>
  </si>
  <si>
    <t>16 сентября (пн)</t>
  </si>
  <si>
    <t>1623Б3РТ1, 1623Б3ФР1</t>
  </si>
  <si>
    <t>1623Б3РТ1, 1623Б3ФР1(6 чел)</t>
  </si>
  <si>
    <t>1623Б3РТ1, 1623Б3ФР1 (9 чел)</t>
  </si>
  <si>
    <t>1623Б3РТ1, 1623Б3ФР1 (6 чел)</t>
  </si>
  <si>
    <t>1623Б3РТ1, 1623Б3ФР1 (7 чел)</t>
  </si>
  <si>
    <t>1623Б3ФР1 17 чел (ФР1) + (1 чел- 1622Б3ФР2_и3)</t>
  </si>
  <si>
    <t>1623Б3РТ1, 1623Б3ФР1 (6 чел) +1чел гр.1620_з1К</t>
  </si>
  <si>
    <t>1622Б3РТ1 (4 чел)</t>
  </si>
  <si>
    <t>1622Б3РТ1 (3 чел)</t>
  </si>
  <si>
    <t>1622Б3РТ1, 1622Б3ФР1,1622Б3ФР2 (8 чел)</t>
  </si>
  <si>
    <t>1622Б3РТ1, 1622Б3ФР1,1622Б3ФР2 (14 чел)</t>
  </si>
  <si>
    <t>1622Б3РТ1,1622Б3ФР2 3 чел</t>
  </si>
  <si>
    <t>1622Б3РТ1, 1622Б3ФР1,1622Б3ФР2  (13 чел)</t>
  </si>
  <si>
    <t>1622Б3РТ1, 1622Б3ФР1, 1622Б3ФР2  (9 чел)</t>
  </si>
  <si>
    <t>19 чел (1622Б3РТ1,1622Б3ФР1, 1621Б3ФРмэ_и6 )+1 чел 3 курс</t>
  </si>
  <si>
    <t xml:space="preserve"> 1621Б3ФРмэ_и6</t>
  </si>
  <si>
    <t>Теория и методика физической культуры (ИУП)</t>
  </si>
  <si>
    <t xml:space="preserve"> 1621Б3РТ1, 1621Б3РТ2, 1621Б3РТ2_и1 (6 чел)</t>
  </si>
  <si>
    <t>1621Б3ФРмэ, 1621Б3ФРмэ_и8 (3 чел)</t>
  </si>
  <si>
    <t>1621Б3ФРмэ, 1621Б3ФРмэ_и8, 1621Б3ФРсп (11 чел)</t>
  </si>
  <si>
    <t>1623Б3РТ1  (12 чел), 1621Б3ФРст_и1</t>
  </si>
  <si>
    <t>1622Б3РТ1, 1622Б3РТ1_и2, 1622Б3ФР1,1622Б3ФР2, 1622Б3ФР2_и3  (17 чел), 1621Б3ФРст_и1</t>
  </si>
  <si>
    <t>1622Б3ФР1,1622Б3ФР2 (4 чел), 1621Б3ФРст_и1</t>
  </si>
  <si>
    <t>1621Б3ФРмэ,1621Б3ФРст_и1 ( 3 чел)</t>
  </si>
  <si>
    <t xml:space="preserve">1622Б3ФР2, 1622Б3ФР2_и3  ( 2 чел), 1621Б3ФРст_и1 </t>
  </si>
  <si>
    <t xml:space="preserve">1622Б3РТ1, 1622Б3ФР1,1622Б3ФР2 (7 чел), 1621Б3ФРст_и1 </t>
  </si>
  <si>
    <t xml:space="preserve"> 1621Б3ФРст_и1 </t>
  </si>
  <si>
    <t xml:space="preserve"> 1621Б3РТ1,1621Б3РТ2, 1621Б3ФРсп_и2  (6 чел)</t>
  </si>
  <si>
    <t xml:space="preserve"> 1621Б3РТ1,1621Б3РТ2 ( 4 чел)</t>
  </si>
  <si>
    <t xml:space="preserve"> 1621Б3РТ1,1621Б3РТ2 (5 чел)</t>
  </si>
  <si>
    <t xml:space="preserve"> 1621Б3РТ1, 1621Б3РТ2,1621Б3РТ2_и1 (7 чел)</t>
  </si>
  <si>
    <t xml:space="preserve"> 1621Б3РТ1,1621Б3РТ2, 1621Б3ФРмэ_и8, 1621Б3РТ2_и1 (10 чел)</t>
  </si>
  <si>
    <t>1621Б3РТ1, 1621Б3РТ2,1621Б3РТ2_и1 (7 чел)</t>
  </si>
  <si>
    <t>1621Б3ФРмэ, 1621Б3ФРсп,  1621Б3ФРст_и1    (5 чел)</t>
  </si>
  <si>
    <t xml:space="preserve"> 1621Б3РТ1,1621Б3РТ2, 1621Б3ФРмэ_и8, 1621Б3РТ2_и1  (6 чел)</t>
  </si>
  <si>
    <t>1621Б3ФРмэ, 1621Б3ФРсп, 1621Б3ФРсп_и2 (6 чел)</t>
  </si>
  <si>
    <t>16203з2 (1 чел)</t>
  </si>
  <si>
    <t>16203з2  (1 чел)</t>
  </si>
  <si>
    <t>1620_з3 (1 чел)</t>
  </si>
  <si>
    <t>16203з1,16203з1_в1, 16203з2 (4 чел)</t>
  </si>
  <si>
    <t>16203з1 , 16203з1_в1, 16203з2  (4 чел)</t>
  </si>
  <si>
    <t>16203з1, 16203з1_к1 , 16203з1_в1, 16203з2 (5 чел)</t>
  </si>
  <si>
    <t>16203з1, 16203з1_к1, 16203з1_в1, 16203з2 (6 чел)</t>
  </si>
  <si>
    <t>1620з1, 1621Б7ФРмэ_и1 , 16201з1МА (3 чел+1)</t>
  </si>
  <si>
    <t>16203з1, 16203з2, 1620з1 , 1620_з1К ( 4 чел)</t>
  </si>
  <si>
    <t>1622Б3РТ1, 1620_з1К (2 чел -Тихомиров  АА, Кукушкин НВ)</t>
  </si>
  <si>
    <t xml:space="preserve"> 1620_з1К (Кукушкин НВ)</t>
  </si>
  <si>
    <t>16203з1, 16203з1_в1, 16203з2, 1620з1, 1620_з1К, 1620_з2, 1620_з3 (7 чел)</t>
  </si>
  <si>
    <r>
      <rPr>
        <b/>
        <sz val="12"/>
        <rFont val="Times New Roman"/>
        <family val="1"/>
        <charset val="204"/>
      </rPr>
      <t xml:space="preserve">13 сентября </t>
    </r>
    <r>
      <rPr>
        <sz val="12"/>
        <rFont val="Times New Roman"/>
        <family val="1"/>
        <charset val="204"/>
      </rPr>
      <t>(пт)  portal, vebinar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</si>
</sst>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5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22" xfId="0" applyFont="1" applyFill="1" applyBorder="1"/>
    <xf numFmtId="14" fontId="3" fillId="2" borderId="14" xfId="0" applyNumberFormat="1" applyFont="1" applyFill="1" applyBorder="1" applyAlignment="1">
      <alignment horizontal="center" vertical="center" wrapText="1"/>
    </xf>
    <xf numFmtId="20" fontId="3" fillId="2" borderId="14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/>
    <xf numFmtId="16" fontId="3" fillId="2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2" borderId="14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4" fontId="3" fillId="2" borderId="36" xfId="0" applyNumberFormat="1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0" fontId="7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/>
    </xf>
    <xf numFmtId="20" fontId="7" fillId="2" borderId="17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20" fontId="7" fillId="2" borderId="1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7" fillId="2" borderId="38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42" xfId="0" applyFont="1" applyFill="1" applyBorder="1"/>
    <xf numFmtId="0" fontId="5" fillId="0" borderId="3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44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NumberFormat="1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3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3" fillId="2" borderId="46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20" fontId="7" fillId="2" borderId="17" xfId="0" applyNumberFormat="1" applyFont="1" applyFill="1" applyBorder="1" applyAlignment="1">
      <alignment horizontal="center" vertical="center" wrapText="1"/>
    </xf>
    <xf numFmtId="20" fontId="7" fillId="2" borderId="1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A46" zoomScale="90" zoomScaleNormal="90" zoomScaleSheetLayoutView="90" workbookViewId="0">
      <selection activeCell="C32" sqref="A32:XFD49"/>
    </sheetView>
  </sheetViews>
  <sheetFormatPr defaultColWidth="9.140625" defaultRowHeight="15" outlineLevelRow="1" outlineLevelCol="1" x14ac:dyDescent="0.25"/>
  <cols>
    <col min="1" max="1" width="5.85546875" style="21" customWidth="1"/>
    <col min="2" max="2" width="27.85546875" style="81" customWidth="1"/>
    <col min="3" max="3" width="23" style="21" customWidth="1"/>
    <col min="4" max="4" width="17.7109375" style="14" customWidth="1"/>
    <col min="5" max="5" width="8.7109375" style="14" customWidth="1"/>
    <col min="6" max="6" width="29.140625" style="105" customWidth="1"/>
    <col min="7" max="7" width="30.85546875" style="21" customWidth="1"/>
    <col min="8" max="8" width="3" style="2" hidden="1" customWidth="1" outlineLevel="1"/>
    <col min="9" max="9" width="4" style="2" hidden="1" customWidth="1" outlineLevel="1"/>
    <col min="10" max="10" width="3" style="2" hidden="1" customWidth="1" outlineLevel="1"/>
    <col min="11" max="11" width="4" style="2" hidden="1" customWidth="1" outlineLevel="1"/>
    <col min="12" max="12" width="3" style="2" hidden="1" customWidth="1" outlineLevel="1"/>
    <col min="13" max="13" width="4" style="2" hidden="1" customWidth="1" outlineLevel="1"/>
    <col min="14" max="14" width="51.28515625" style="2" hidden="1" customWidth="1" outlineLevel="1" collapsed="1"/>
    <col min="15" max="15" width="2" style="2" hidden="1" customWidth="1" outlineLevel="1"/>
    <col min="16" max="16" width="9.140625" style="2" hidden="1" customWidth="1" outlineLevel="1"/>
    <col min="17" max="17" width="35.28515625" style="5" customWidth="1" collapsed="1"/>
    <col min="18" max="16384" width="9.140625" style="2"/>
  </cols>
  <sheetData>
    <row r="1" spans="1:17" ht="18.75" customHeight="1" x14ac:dyDescent="0.25">
      <c r="A1" s="134" t="s">
        <v>72</v>
      </c>
      <c r="B1" s="134"/>
      <c r="C1" s="134"/>
      <c r="D1" s="134"/>
      <c r="E1" s="134"/>
      <c r="F1" s="134"/>
      <c r="G1" s="134"/>
    </row>
    <row r="2" spans="1:17" ht="19.5" customHeight="1" thickBot="1" x14ac:dyDescent="0.3">
      <c r="A2" s="135" t="s">
        <v>73</v>
      </c>
      <c r="B2" s="135"/>
      <c r="C2" s="135"/>
      <c r="D2" s="135"/>
      <c r="E2" s="135"/>
      <c r="F2" s="135"/>
      <c r="G2" s="135"/>
    </row>
    <row r="3" spans="1:17" ht="15.75" x14ac:dyDescent="0.25">
      <c r="A3" s="139" t="s">
        <v>0</v>
      </c>
      <c r="B3" s="141" t="s">
        <v>1</v>
      </c>
      <c r="C3" s="143" t="s">
        <v>2</v>
      </c>
      <c r="D3" s="145"/>
      <c r="E3" s="146"/>
      <c r="F3" s="147"/>
      <c r="G3" s="149" t="s">
        <v>3</v>
      </c>
      <c r="Q3" s="172" t="s">
        <v>109</v>
      </c>
    </row>
    <row r="4" spans="1:17" ht="15.75" thickBot="1" x14ac:dyDescent="0.3">
      <c r="A4" s="140"/>
      <c r="B4" s="142"/>
      <c r="C4" s="144"/>
      <c r="D4" s="12" t="s">
        <v>78</v>
      </c>
      <c r="E4" s="12" t="s">
        <v>79</v>
      </c>
      <c r="F4" s="148"/>
      <c r="G4" s="150"/>
      <c r="Q4" s="173"/>
    </row>
    <row r="5" spans="1:17" ht="15.75" customHeight="1" outlineLevel="1" thickBot="1" x14ac:dyDescent="0.3">
      <c r="A5" s="136" t="s">
        <v>58</v>
      </c>
      <c r="B5" s="137"/>
      <c r="C5" s="137"/>
      <c r="D5" s="137"/>
      <c r="E5" s="137"/>
      <c r="F5" s="137"/>
      <c r="G5" s="138"/>
      <c r="Q5" s="31"/>
    </row>
    <row r="6" spans="1:17" ht="36" customHeight="1" outlineLevel="1" x14ac:dyDescent="0.25">
      <c r="A6" s="191">
        <v>1</v>
      </c>
      <c r="B6" s="76" t="s">
        <v>42</v>
      </c>
      <c r="C6" s="52" t="s">
        <v>7</v>
      </c>
      <c r="D6" s="7" t="s">
        <v>103</v>
      </c>
      <c r="E6" s="16">
        <v>0.38194444444444442</v>
      </c>
      <c r="F6" s="97" t="s">
        <v>150</v>
      </c>
      <c r="G6" s="73" t="s">
        <v>11</v>
      </c>
      <c r="Q6" s="29" t="s">
        <v>110</v>
      </c>
    </row>
    <row r="7" spans="1:17" ht="36.75" customHeight="1" outlineLevel="1" x14ac:dyDescent="0.25">
      <c r="A7" s="191">
        <v>2</v>
      </c>
      <c r="B7" s="77" t="s">
        <v>62</v>
      </c>
      <c r="C7" s="51" t="s">
        <v>10</v>
      </c>
      <c r="D7" s="10" t="s">
        <v>95</v>
      </c>
      <c r="E7" s="11">
        <v>0.4513888888888889</v>
      </c>
      <c r="F7" s="97" t="s">
        <v>151</v>
      </c>
      <c r="G7" s="73" t="s">
        <v>5</v>
      </c>
      <c r="Q7" s="27"/>
    </row>
    <row r="8" spans="1:17" ht="47.25" customHeight="1" outlineLevel="1" x14ac:dyDescent="0.25">
      <c r="A8" s="191">
        <v>3</v>
      </c>
      <c r="B8" s="76" t="s">
        <v>8</v>
      </c>
      <c r="C8" s="52" t="s">
        <v>40</v>
      </c>
      <c r="D8" s="17" t="s">
        <v>89</v>
      </c>
      <c r="E8" s="16">
        <v>0.68055555555555547</v>
      </c>
      <c r="F8" s="97" t="s">
        <v>152</v>
      </c>
      <c r="G8" s="74" t="s">
        <v>83</v>
      </c>
      <c r="Q8" s="27"/>
    </row>
    <row r="9" spans="1:17" ht="31.5" outlineLevel="1" x14ac:dyDescent="0.25">
      <c r="A9" s="191">
        <v>4</v>
      </c>
      <c r="B9" s="76" t="s">
        <v>8</v>
      </c>
      <c r="C9" s="52" t="s">
        <v>94</v>
      </c>
      <c r="D9" s="158" t="s">
        <v>97</v>
      </c>
      <c r="E9" s="159"/>
      <c r="F9" s="97" t="s">
        <v>81</v>
      </c>
      <c r="G9" s="74" t="s">
        <v>83</v>
      </c>
      <c r="Q9" s="28" t="s">
        <v>97</v>
      </c>
    </row>
    <row r="10" spans="1:17" ht="42.75" outlineLevel="1" x14ac:dyDescent="0.25">
      <c r="A10" s="191">
        <v>5</v>
      </c>
      <c r="B10" s="76" t="s">
        <v>12</v>
      </c>
      <c r="C10" s="52" t="s">
        <v>7</v>
      </c>
      <c r="D10" s="15" t="s">
        <v>100</v>
      </c>
      <c r="E10" s="7" t="s">
        <v>87</v>
      </c>
      <c r="F10" s="97" t="s">
        <v>153</v>
      </c>
      <c r="G10" s="73" t="s">
        <v>71</v>
      </c>
      <c r="Q10" s="27"/>
    </row>
    <row r="11" spans="1:17" ht="42.6" customHeight="1" outlineLevel="1" x14ac:dyDescent="0.25">
      <c r="A11" s="191">
        <v>6</v>
      </c>
      <c r="B11" s="76" t="s">
        <v>41</v>
      </c>
      <c r="C11" s="52" t="s">
        <v>7</v>
      </c>
      <c r="D11" s="15" t="s">
        <v>104</v>
      </c>
      <c r="E11" s="7" t="s">
        <v>105</v>
      </c>
      <c r="F11" s="97" t="s">
        <v>154</v>
      </c>
      <c r="G11" s="73" t="s">
        <v>68</v>
      </c>
      <c r="Q11" s="27"/>
    </row>
    <row r="12" spans="1:17" ht="32.25" customHeight="1" outlineLevel="1" x14ac:dyDescent="0.25">
      <c r="A12" s="162">
        <v>7</v>
      </c>
      <c r="B12" s="160" t="s">
        <v>39</v>
      </c>
      <c r="C12" s="163" t="s">
        <v>4</v>
      </c>
      <c r="D12" s="165" t="s">
        <v>96</v>
      </c>
      <c r="E12" s="16">
        <v>0.38194444444444442</v>
      </c>
      <c r="F12" s="97" t="s">
        <v>155</v>
      </c>
      <c r="G12" s="167" t="s">
        <v>80</v>
      </c>
      <c r="Q12" s="27"/>
    </row>
    <row r="13" spans="1:17" ht="25.5" outlineLevel="1" x14ac:dyDescent="0.25">
      <c r="A13" s="152"/>
      <c r="B13" s="161"/>
      <c r="C13" s="164"/>
      <c r="D13" s="166"/>
      <c r="E13" s="16">
        <v>0.5</v>
      </c>
      <c r="F13" s="97" t="s">
        <v>170</v>
      </c>
      <c r="G13" s="168"/>
      <c r="Q13" s="27"/>
    </row>
    <row r="14" spans="1:17" ht="36" customHeight="1" outlineLevel="1" x14ac:dyDescent="0.25">
      <c r="A14" s="191">
        <v>8</v>
      </c>
      <c r="B14" s="76" t="s">
        <v>6</v>
      </c>
      <c r="C14" s="52" t="s">
        <v>4</v>
      </c>
      <c r="D14" s="7" t="s">
        <v>106</v>
      </c>
      <c r="E14" s="11" t="s">
        <v>107</v>
      </c>
      <c r="F14" s="97" t="s">
        <v>156</v>
      </c>
      <c r="G14" s="73" t="s">
        <v>77</v>
      </c>
      <c r="Q14" s="32"/>
    </row>
    <row r="15" spans="1:17" ht="45.75" outlineLevel="1" thickBot="1" x14ac:dyDescent="0.3">
      <c r="A15" s="96">
        <v>9</v>
      </c>
      <c r="B15" s="78" t="s">
        <v>9</v>
      </c>
      <c r="C15" s="8" t="s">
        <v>10</v>
      </c>
      <c r="D15" s="13" t="s">
        <v>101</v>
      </c>
      <c r="E15" s="13" t="s">
        <v>98</v>
      </c>
      <c r="F15" s="98" t="s">
        <v>154</v>
      </c>
      <c r="G15" s="75" t="s">
        <v>99</v>
      </c>
      <c r="H15" s="9" t="e">
        <f>SUM(D7:D15,#REF!)</f>
        <v>#REF!</v>
      </c>
      <c r="I15" s="3" t="e">
        <f>SUM(E7:E15,#REF!)</f>
        <v>#REF!</v>
      </c>
      <c r="Q15" s="30" t="s">
        <v>111</v>
      </c>
    </row>
    <row r="16" spans="1:17" ht="15.75" customHeight="1" outlineLevel="1" thickBot="1" x14ac:dyDescent="0.3">
      <c r="A16" s="136" t="s">
        <v>59</v>
      </c>
      <c r="B16" s="137"/>
      <c r="C16" s="137"/>
      <c r="D16" s="137"/>
      <c r="E16" s="137"/>
      <c r="F16" s="137"/>
      <c r="G16" s="138"/>
      <c r="Q16" s="31"/>
    </row>
    <row r="17" spans="1:17" ht="29.25" customHeight="1" outlineLevel="1" x14ac:dyDescent="0.25">
      <c r="A17" s="151">
        <v>1</v>
      </c>
      <c r="B17" s="160" t="s">
        <v>43</v>
      </c>
      <c r="C17" s="52" t="s">
        <v>7</v>
      </c>
      <c r="D17" s="23" t="s">
        <v>119</v>
      </c>
      <c r="E17" s="165" t="s">
        <v>105</v>
      </c>
      <c r="F17" s="97" t="s">
        <v>157</v>
      </c>
      <c r="G17" s="174" t="s">
        <v>108</v>
      </c>
      <c r="H17" s="4"/>
      <c r="I17" s="4"/>
      <c r="J17" s="4"/>
      <c r="K17" s="4"/>
      <c r="Q17" s="24"/>
    </row>
    <row r="18" spans="1:17" ht="29.25" customHeight="1" outlineLevel="1" x14ac:dyDescent="0.25">
      <c r="A18" s="152"/>
      <c r="B18" s="161"/>
      <c r="C18" s="52" t="s">
        <v>118</v>
      </c>
      <c r="D18" s="22" t="s">
        <v>120</v>
      </c>
      <c r="E18" s="166"/>
      <c r="F18" s="97" t="s">
        <v>158</v>
      </c>
      <c r="G18" s="127"/>
      <c r="H18" s="19"/>
      <c r="I18" s="19"/>
      <c r="J18" s="19"/>
      <c r="K18" s="19"/>
      <c r="Q18" s="25"/>
    </row>
    <row r="19" spans="1:17" ht="42.75" customHeight="1" outlineLevel="1" x14ac:dyDescent="0.25">
      <c r="A19" s="191">
        <v>2</v>
      </c>
      <c r="B19" s="76" t="s">
        <v>93</v>
      </c>
      <c r="C19" s="50" t="s">
        <v>4</v>
      </c>
      <c r="D19" s="7" t="s">
        <v>121</v>
      </c>
      <c r="E19" s="7" t="s">
        <v>87</v>
      </c>
      <c r="F19" s="99" t="s">
        <v>159</v>
      </c>
      <c r="G19" s="73" t="s">
        <v>85</v>
      </c>
      <c r="N19" s="2" t="s">
        <v>34</v>
      </c>
      <c r="O19" s="2">
        <v>4</v>
      </c>
      <c r="P19" s="2">
        <v>6</v>
      </c>
      <c r="Q19" s="25"/>
    </row>
    <row r="20" spans="1:17" ht="39" customHeight="1" outlineLevel="1" x14ac:dyDescent="0.25">
      <c r="A20" s="170">
        <v>3</v>
      </c>
      <c r="B20" s="169" t="s">
        <v>14</v>
      </c>
      <c r="C20" s="52" t="s">
        <v>4</v>
      </c>
      <c r="D20" s="15" t="s">
        <v>122</v>
      </c>
      <c r="E20" s="7" t="s">
        <v>88</v>
      </c>
      <c r="F20" s="97" t="s">
        <v>160</v>
      </c>
      <c r="G20" s="171" t="s">
        <v>16</v>
      </c>
      <c r="Q20" s="25"/>
    </row>
    <row r="21" spans="1:17" ht="34.5" customHeight="1" outlineLevel="1" x14ac:dyDescent="0.25">
      <c r="A21" s="152"/>
      <c r="B21" s="161"/>
      <c r="C21" s="52" t="s">
        <v>94</v>
      </c>
      <c r="D21" s="153" t="s">
        <v>90</v>
      </c>
      <c r="E21" s="154"/>
      <c r="F21" s="97" t="s">
        <v>159</v>
      </c>
      <c r="G21" s="168"/>
      <c r="Q21" s="25"/>
    </row>
    <row r="22" spans="1:17" ht="42" customHeight="1" outlineLevel="1" x14ac:dyDescent="0.25">
      <c r="A22" s="191">
        <v>4</v>
      </c>
      <c r="B22" s="76" t="s">
        <v>18</v>
      </c>
      <c r="C22" s="52" t="s">
        <v>7</v>
      </c>
      <c r="D22" s="15" t="s">
        <v>127</v>
      </c>
      <c r="E22" s="7" t="s">
        <v>105</v>
      </c>
      <c r="F22" s="97" t="s">
        <v>172</v>
      </c>
      <c r="G22" s="73" t="s">
        <v>84</v>
      </c>
      <c r="N22" s="2" t="s">
        <v>33</v>
      </c>
      <c r="Q22" s="25"/>
    </row>
    <row r="23" spans="1:17" ht="42.75" outlineLevel="1" x14ac:dyDescent="0.25">
      <c r="A23" s="191">
        <v>5</v>
      </c>
      <c r="B23" s="76" t="s">
        <v>12</v>
      </c>
      <c r="C23" s="52" t="s">
        <v>7</v>
      </c>
      <c r="D23" s="15" t="s">
        <v>128</v>
      </c>
      <c r="E23" s="7" t="s">
        <v>87</v>
      </c>
      <c r="F23" s="97" t="s">
        <v>163</v>
      </c>
      <c r="G23" s="73" t="s">
        <v>71</v>
      </c>
      <c r="N23" s="2" t="s">
        <v>35</v>
      </c>
      <c r="O23" s="2">
        <v>4</v>
      </c>
      <c r="P23" s="2">
        <v>6</v>
      </c>
      <c r="Q23" s="25"/>
    </row>
    <row r="24" spans="1:17" ht="51" outlineLevel="1" x14ac:dyDescent="0.25">
      <c r="A24" s="191">
        <v>6</v>
      </c>
      <c r="B24" s="76" t="s">
        <v>50</v>
      </c>
      <c r="C24" s="52" t="s">
        <v>7</v>
      </c>
      <c r="D24" s="7" t="s">
        <v>129</v>
      </c>
      <c r="E24" s="7" t="s">
        <v>82</v>
      </c>
      <c r="F24" s="97" t="s">
        <v>171</v>
      </c>
      <c r="G24" s="73" t="s">
        <v>16</v>
      </c>
      <c r="Q24" s="25"/>
    </row>
    <row r="25" spans="1:17" ht="28.5" outlineLevel="1" x14ac:dyDescent="0.25">
      <c r="A25" s="191">
        <v>7</v>
      </c>
      <c r="B25" s="76" t="s">
        <v>15</v>
      </c>
      <c r="C25" s="52" t="s">
        <v>112</v>
      </c>
      <c r="D25" s="20" t="s">
        <v>116</v>
      </c>
      <c r="E25" s="7" t="s">
        <v>105</v>
      </c>
      <c r="F25" s="97" t="s">
        <v>174</v>
      </c>
      <c r="G25" s="73" t="s">
        <v>91</v>
      </c>
      <c r="O25" s="2">
        <f>SUM(O22:O22)</f>
        <v>0</v>
      </c>
      <c r="P25" s="2">
        <f>SUM(P22:P22)</f>
        <v>0</v>
      </c>
      <c r="Q25" s="25"/>
    </row>
    <row r="26" spans="1:17" ht="49.15" customHeight="1" outlineLevel="1" x14ac:dyDescent="0.25">
      <c r="A26" s="191">
        <v>8</v>
      </c>
      <c r="B26" s="76" t="s">
        <v>17</v>
      </c>
      <c r="C26" s="52" t="s">
        <v>4</v>
      </c>
      <c r="D26" s="7" t="s">
        <v>101</v>
      </c>
      <c r="E26" s="7" t="s">
        <v>87</v>
      </c>
      <c r="F26" s="97" t="s">
        <v>161</v>
      </c>
      <c r="G26" s="73" t="s">
        <v>86</v>
      </c>
      <c r="Q26" s="25"/>
    </row>
    <row r="27" spans="1:17" ht="25.5" customHeight="1" outlineLevel="1" x14ac:dyDescent="0.25">
      <c r="A27" s="191">
        <v>9</v>
      </c>
      <c r="B27" s="76" t="s">
        <v>20</v>
      </c>
      <c r="C27" s="52" t="s">
        <v>21</v>
      </c>
      <c r="D27" s="20" t="s">
        <v>114</v>
      </c>
      <c r="E27" s="7" t="s">
        <v>105</v>
      </c>
      <c r="F27" s="97" t="s">
        <v>162</v>
      </c>
      <c r="G27" s="73" t="s">
        <v>23</v>
      </c>
      <c r="H27" s="3" t="e">
        <f>SUM(#REF!,#REF!,D20:D30)</f>
        <v>#REF!</v>
      </c>
      <c r="I27" s="3" t="e">
        <f>SUM(#REF!,#REF!,E20:E30)</f>
        <v>#REF!</v>
      </c>
      <c r="J27" s="3" t="e">
        <f>SUM(#REF!,#REF!,D20:D30)-D22</f>
        <v>#REF!</v>
      </c>
      <c r="K27" s="3" t="e">
        <f>SUM(#REF!,#REF!,E20:E30)-E22</f>
        <v>#REF!</v>
      </c>
      <c r="Q27" s="25"/>
    </row>
    <row r="28" spans="1:17" ht="28.5" outlineLevel="1" x14ac:dyDescent="0.25">
      <c r="A28" s="95">
        <v>10</v>
      </c>
      <c r="B28" s="77" t="s">
        <v>15</v>
      </c>
      <c r="C28" s="51" t="s">
        <v>92</v>
      </c>
      <c r="D28" s="18" t="s">
        <v>117</v>
      </c>
      <c r="E28" s="18" t="s">
        <v>107</v>
      </c>
      <c r="F28" s="100" t="s">
        <v>175</v>
      </c>
      <c r="G28" s="48" t="s">
        <v>13</v>
      </c>
      <c r="O28" s="2">
        <f>SUM(O19:O19)</f>
        <v>4</v>
      </c>
      <c r="P28" s="2">
        <f>SUM(P19:P19)</f>
        <v>6</v>
      </c>
      <c r="Q28" s="25"/>
    </row>
    <row r="29" spans="1:17" ht="30" outlineLevel="1" x14ac:dyDescent="0.25">
      <c r="A29" s="191">
        <v>11</v>
      </c>
      <c r="B29" s="76" t="s">
        <v>19</v>
      </c>
      <c r="C29" s="52" t="s">
        <v>4</v>
      </c>
      <c r="D29" s="7" t="s">
        <v>123</v>
      </c>
      <c r="E29" s="7" t="s">
        <v>105</v>
      </c>
      <c r="F29" s="97" t="s">
        <v>195</v>
      </c>
      <c r="G29" s="59" t="s">
        <v>102</v>
      </c>
      <c r="H29" s="176" t="s">
        <v>29</v>
      </c>
      <c r="I29" s="176"/>
      <c r="J29" s="176" t="s">
        <v>31</v>
      </c>
      <c r="K29" s="176"/>
      <c r="Q29" s="25"/>
    </row>
    <row r="30" spans="1:17" ht="45" outlineLevel="1" x14ac:dyDescent="0.25">
      <c r="A30" s="191">
        <v>12</v>
      </c>
      <c r="B30" s="76" t="s">
        <v>15</v>
      </c>
      <c r="C30" s="52" t="s">
        <v>112</v>
      </c>
      <c r="D30" s="7" t="s">
        <v>113</v>
      </c>
      <c r="E30" s="7" t="s">
        <v>87</v>
      </c>
      <c r="F30" s="97" t="s">
        <v>164</v>
      </c>
      <c r="G30" s="73" t="s">
        <v>28</v>
      </c>
      <c r="O30" s="2">
        <f ca="1">SUM(O23:O30)</f>
        <v>4</v>
      </c>
      <c r="P30" s="2">
        <f ca="1">SUM(P23:P30)</f>
        <v>6</v>
      </c>
      <c r="Q30" s="33" t="s">
        <v>115</v>
      </c>
    </row>
    <row r="31" spans="1:17" ht="15.75" customHeight="1" outlineLevel="1" thickBot="1" x14ac:dyDescent="0.3">
      <c r="A31" s="155" t="s">
        <v>60</v>
      </c>
      <c r="B31" s="156"/>
      <c r="C31" s="156"/>
      <c r="D31" s="156"/>
      <c r="E31" s="156"/>
      <c r="F31" s="156"/>
      <c r="G31" s="157"/>
      <c r="Q31" s="26"/>
    </row>
    <row r="32" spans="1:17" ht="30" customHeight="1" outlineLevel="1" x14ac:dyDescent="0.25">
      <c r="A32" s="122">
        <v>1</v>
      </c>
      <c r="B32" s="131" t="s">
        <v>65</v>
      </c>
      <c r="C32" s="37" t="s">
        <v>63</v>
      </c>
      <c r="D32" s="178" t="s">
        <v>136</v>
      </c>
      <c r="E32" s="42">
        <v>0.5</v>
      </c>
      <c r="F32" s="97" t="s">
        <v>168</v>
      </c>
      <c r="G32" s="174" t="s">
        <v>69</v>
      </c>
      <c r="Q32" s="177" t="s">
        <v>110</v>
      </c>
    </row>
    <row r="33" spans="1:17" ht="30" customHeight="1" outlineLevel="1" x14ac:dyDescent="0.25">
      <c r="A33" s="123"/>
      <c r="B33" s="125"/>
      <c r="C33" s="37" t="s">
        <v>142</v>
      </c>
      <c r="D33" s="179"/>
      <c r="E33" s="38"/>
      <c r="F33" s="97" t="s">
        <v>168</v>
      </c>
      <c r="G33" s="127"/>
      <c r="Q33" s="177"/>
    </row>
    <row r="34" spans="1:17" ht="30" customHeight="1" outlineLevel="1" x14ac:dyDescent="0.25">
      <c r="A34" s="94">
        <v>2</v>
      </c>
      <c r="B34" s="45" t="s">
        <v>27</v>
      </c>
      <c r="C34" s="37" t="s">
        <v>4</v>
      </c>
      <c r="D34" s="38" t="s">
        <v>136</v>
      </c>
      <c r="E34" s="42">
        <v>0.5</v>
      </c>
      <c r="F34" s="97" t="s">
        <v>167</v>
      </c>
      <c r="G34" s="59" t="s">
        <v>69</v>
      </c>
      <c r="H34" s="34"/>
      <c r="I34" s="6"/>
      <c r="J34" s="6"/>
      <c r="K34" s="6"/>
      <c r="L34" s="6"/>
      <c r="M34" s="6"/>
      <c r="Q34" s="25"/>
    </row>
    <row r="35" spans="1:17" ht="30" customHeight="1" outlineLevel="1" x14ac:dyDescent="0.25">
      <c r="A35" s="94">
        <v>3</v>
      </c>
      <c r="B35" s="45" t="s">
        <v>51</v>
      </c>
      <c r="C35" s="37" t="s">
        <v>64</v>
      </c>
      <c r="D35" s="40" t="s">
        <v>132</v>
      </c>
      <c r="E35" s="41">
        <v>0.4513888888888889</v>
      </c>
      <c r="F35" s="101" t="s">
        <v>173</v>
      </c>
      <c r="G35" s="59" t="s">
        <v>125</v>
      </c>
      <c r="H35" s="175" t="s">
        <v>29</v>
      </c>
      <c r="I35" s="176"/>
      <c r="J35" s="176" t="s">
        <v>32</v>
      </c>
      <c r="K35" s="176"/>
      <c r="L35" s="176" t="s">
        <v>30</v>
      </c>
      <c r="M35" s="176"/>
      <c r="Q35" s="25"/>
    </row>
    <row r="36" spans="1:17" ht="30" customHeight="1" outlineLevel="1" x14ac:dyDescent="0.25">
      <c r="A36" s="93">
        <v>4</v>
      </c>
      <c r="B36" s="79" t="s">
        <v>66</v>
      </c>
      <c r="C36" s="53" t="s">
        <v>21</v>
      </c>
      <c r="D36" s="54" t="s">
        <v>132</v>
      </c>
      <c r="E36" s="55">
        <v>0.4513888888888889</v>
      </c>
      <c r="F36" s="99" t="s">
        <v>179</v>
      </c>
      <c r="G36" s="59" t="s">
        <v>126</v>
      </c>
      <c r="H36" s="9" t="e">
        <f>SUM(#REF!,D28:D33,#REF!)-#REF!-#REF!</f>
        <v>#REF!</v>
      </c>
      <c r="I36" s="3" t="e">
        <f>SUM(#REF!,E28:E33,#REF!)-#REF!-#REF!</f>
        <v>#REF!</v>
      </c>
      <c r="J36" s="3" t="e">
        <f>SUM(#REF!,#REF!,#REF!,#REF!,D28:D36)</f>
        <v>#REF!</v>
      </c>
      <c r="K36" s="3" t="e">
        <f>SUM(#REF!,#REF!,#REF!,#REF!,E28:E36)+#REF!</f>
        <v>#REF!</v>
      </c>
      <c r="L36" s="3" t="e">
        <f>SUM(#REF!,#REF!,#REF!,#REF!,#REF!,D38:D58,#REF!)-#REF!-#REF!-#REF!</f>
        <v>#REF!</v>
      </c>
      <c r="M36" s="3" t="e">
        <f>SUM(#REF!,#REF!,#REF!,#REF!,#REF!,E38:E58,#REF!)-#REF!-#REF!-#REF!</f>
        <v>#REF!</v>
      </c>
      <c r="Q36" s="72"/>
    </row>
    <row r="37" spans="1:17" ht="30" customHeight="1" outlineLevel="1" x14ac:dyDescent="0.25">
      <c r="A37" s="94">
        <v>5</v>
      </c>
      <c r="B37" s="45" t="s">
        <v>51</v>
      </c>
      <c r="C37" s="37" t="s">
        <v>112</v>
      </c>
      <c r="D37" s="40" t="s">
        <v>132</v>
      </c>
      <c r="E37" s="41">
        <v>0.5</v>
      </c>
      <c r="F37" s="101" t="s">
        <v>169</v>
      </c>
      <c r="G37" s="69" t="s">
        <v>126</v>
      </c>
      <c r="H37" s="175" t="s">
        <v>29</v>
      </c>
      <c r="I37" s="176"/>
      <c r="J37" s="176" t="s">
        <v>32</v>
      </c>
      <c r="K37" s="176"/>
      <c r="L37" s="176" t="s">
        <v>30</v>
      </c>
      <c r="M37" s="176"/>
      <c r="Q37" s="25"/>
    </row>
    <row r="38" spans="1:17" ht="30" customHeight="1" outlineLevel="1" x14ac:dyDescent="0.25">
      <c r="A38" s="94">
        <v>6</v>
      </c>
      <c r="B38" s="45" t="s">
        <v>44</v>
      </c>
      <c r="C38" s="37" t="s">
        <v>4</v>
      </c>
      <c r="D38" s="39" t="s">
        <v>131</v>
      </c>
      <c r="E38" s="38" t="s">
        <v>105</v>
      </c>
      <c r="F38" s="97" t="s">
        <v>178</v>
      </c>
      <c r="G38" s="59" t="s">
        <v>45</v>
      </c>
      <c r="Q38" s="25"/>
    </row>
    <row r="39" spans="1:17" ht="30" customHeight="1" outlineLevel="1" x14ac:dyDescent="0.25">
      <c r="A39" s="122">
        <v>7</v>
      </c>
      <c r="B39" s="131" t="s">
        <v>48</v>
      </c>
      <c r="C39" s="37" t="s">
        <v>64</v>
      </c>
      <c r="D39" s="178" t="s">
        <v>198</v>
      </c>
      <c r="E39" s="181">
        <v>0.75</v>
      </c>
      <c r="F39" s="97" t="s">
        <v>180</v>
      </c>
      <c r="G39" s="174" t="s">
        <v>69</v>
      </c>
      <c r="Q39" s="177" t="s">
        <v>140</v>
      </c>
    </row>
    <row r="40" spans="1:17" ht="30" customHeight="1" outlineLevel="1" x14ac:dyDescent="0.25">
      <c r="A40" s="123"/>
      <c r="B40" s="125"/>
      <c r="C40" s="37" t="s">
        <v>142</v>
      </c>
      <c r="D40" s="179"/>
      <c r="E40" s="182"/>
      <c r="F40" s="97" t="s">
        <v>182</v>
      </c>
      <c r="G40" s="127"/>
      <c r="Q40" s="177"/>
    </row>
    <row r="41" spans="1:17" ht="30" customHeight="1" outlineLevel="1" x14ac:dyDescent="0.25">
      <c r="A41" s="94">
        <v>8</v>
      </c>
      <c r="B41" s="45" t="s">
        <v>25</v>
      </c>
      <c r="C41" s="37" t="s">
        <v>7</v>
      </c>
      <c r="D41" s="7" t="s">
        <v>101</v>
      </c>
      <c r="E41" s="56" t="s">
        <v>88</v>
      </c>
      <c r="F41" s="101" t="s">
        <v>185</v>
      </c>
      <c r="G41" s="59" t="s">
        <v>26</v>
      </c>
      <c r="Q41" s="25"/>
    </row>
    <row r="42" spans="1:17" ht="30" customHeight="1" outlineLevel="1" x14ac:dyDescent="0.25">
      <c r="A42" s="128">
        <v>9</v>
      </c>
      <c r="B42" s="124" t="s">
        <v>46</v>
      </c>
      <c r="C42" s="36" t="s">
        <v>4</v>
      </c>
      <c r="D42" s="49" t="s">
        <v>101</v>
      </c>
      <c r="E42" s="58">
        <v>0.38194444444444442</v>
      </c>
      <c r="F42" s="102" t="s">
        <v>177</v>
      </c>
      <c r="G42" s="126" t="s">
        <v>24</v>
      </c>
      <c r="Q42" s="25"/>
    </row>
    <row r="43" spans="1:17" ht="30" customHeight="1" outlineLevel="1" x14ac:dyDescent="0.25">
      <c r="A43" s="123"/>
      <c r="B43" s="125"/>
      <c r="C43" s="37" t="s">
        <v>142</v>
      </c>
      <c r="D43" s="38" t="s">
        <v>147</v>
      </c>
      <c r="E43" s="38" t="s">
        <v>148</v>
      </c>
      <c r="F43" s="101" t="s">
        <v>177</v>
      </c>
      <c r="G43" s="127"/>
      <c r="Q43" s="25"/>
    </row>
    <row r="44" spans="1:17" ht="30" customHeight="1" outlineLevel="1" x14ac:dyDescent="0.25">
      <c r="A44" s="94">
        <v>10</v>
      </c>
      <c r="B44" s="45" t="s">
        <v>49</v>
      </c>
      <c r="C44" s="37" t="s">
        <v>4</v>
      </c>
      <c r="D44" s="38" t="s">
        <v>144</v>
      </c>
      <c r="E44" s="38" t="s">
        <v>143</v>
      </c>
      <c r="F44" s="101" t="s">
        <v>183</v>
      </c>
      <c r="G44" s="59" t="s">
        <v>36</v>
      </c>
      <c r="Q44" s="25"/>
    </row>
    <row r="45" spans="1:17" ht="39.75" customHeight="1" outlineLevel="1" x14ac:dyDescent="0.25">
      <c r="A45" s="122">
        <v>11</v>
      </c>
      <c r="B45" s="131" t="s">
        <v>47</v>
      </c>
      <c r="C45" s="37" t="s">
        <v>4</v>
      </c>
      <c r="D45" s="56" t="s">
        <v>144</v>
      </c>
      <c r="E45" s="57">
        <v>0.54166666666666663</v>
      </c>
      <c r="F45" s="101" t="s">
        <v>181</v>
      </c>
      <c r="G45" s="132" t="s">
        <v>22</v>
      </c>
      <c r="H45" s="46"/>
      <c r="I45" s="47"/>
      <c r="J45" s="47"/>
      <c r="K45" s="47"/>
      <c r="L45" s="47"/>
      <c r="M45" s="47"/>
      <c r="N45" s="70"/>
      <c r="O45" s="70"/>
      <c r="P45" s="70"/>
      <c r="Q45" s="177" t="s">
        <v>146</v>
      </c>
    </row>
    <row r="46" spans="1:17" ht="40.5" customHeight="1" outlineLevel="1" x14ac:dyDescent="0.25">
      <c r="A46" s="123"/>
      <c r="B46" s="125"/>
      <c r="C46" s="37" t="s">
        <v>142</v>
      </c>
      <c r="D46" s="49" t="s">
        <v>149</v>
      </c>
      <c r="E46" s="56" t="s">
        <v>145</v>
      </c>
      <c r="F46" s="101" t="s">
        <v>184</v>
      </c>
      <c r="G46" s="133"/>
      <c r="H46" s="46"/>
      <c r="I46" s="47"/>
      <c r="J46" s="47"/>
      <c r="K46" s="47"/>
      <c r="L46" s="47"/>
      <c r="M46" s="47"/>
      <c r="N46" s="71"/>
      <c r="O46" s="71"/>
      <c r="P46" s="71"/>
      <c r="Q46" s="177"/>
    </row>
    <row r="47" spans="1:17" ht="45" outlineLevel="1" x14ac:dyDescent="0.25">
      <c r="A47" s="191">
        <v>12</v>
      </c>
      <c r="B47" s="76" t="s">
        <v>166</v>
      </c>
      <c r="C47" s="82" t="s">
        <v>112</v>
      </c>
      <c r="D47" s="7" t="s">
        <v>113</v>
      </c>
      <c r="E47" s="7" t="s">
        <v>87</v>
      </c>
      <c r="F47" s="97" t="s">
        <v>165</v>
      </c>
      <c r="G47" s="73" t="s">
        <v>28</v>
      </c>
      <c r="O47" s="2">
        <f ca="1">SUM(O38:O47)</f>
        <v>4</v>
      </c>
      <c r="P47" s="2">
        <f ca="1">SUM(P38:P47)</f>
        <v>6</v>
      </c>
      <c r="Q47" s="33" t="s">
        <v>115</v>
      </c>
    </row>
    <row r="48" spans="1:17" ht="28.5" outlineLevel="1" x14ac:dyDescent="0.25">
      <c r="A48" s="95"/>
      <c r="B48" s="86" t="s">
        <v>15</v>
      </c>
      <c r="C48" s="87" t="s">
        <v>92</v>
      </c>
      <c r="D48" s="88" t="s">
        <v>117</v>
      </c>
      <c r="E48" s="88" t="s">
        <v>107</v>
      </c>
      <c r="F48" s="100" t="s">
        <v>176</v>
      </c>
      <c r="G48" s="89" t="s">
        <v>13</v>
      </c>
      <c r="O48" s="2">
        <f>SUM(O40:O40)</f>
        <v>0</v>
      </c>
      <c r="P48" s="2">
        <f>SUM(P40:P40)</f>
        <v>0</v>
      </c>
      <c r="Q48" s="106"/>
    </row>
    <row r="49" spans="1:17" ht="29.25" outlineLevel="1" thickBot="1" x14ac:dyDescent="0.3">
      <c r="A49" s="191"/>
      <c r="B49" s="76" t="s">
        <v>15</v>
      </c>
      <c r="C49" s="82" t="s">
        <v>112</v>
      </c>
      <c r="D49" s="20" t="s">
        <v>116</v>
      </c>
      <c r="E49" s="7" t="s">
        <v>105</v>
      </c>
      <c r="F49" s="100" t="s">
        <v>176</v>
      </c>
      <c r="G49" s="73" t="s">
        <v>91</v>
      </c>
      <c r="O49" s="2">
        <f>SUM(O46:O46)</f>
        <v>0</v>
      </c>
      <c r="P49" s="2">
        <f>SUM(P46:P46)</f>
        <v>0</v>
      </c>
      <c r="Q49" s="25"/>
    </row>
    <row r="50" spans="1:17" ht="15.75" customHeight="1" outlineLevel="1" thickBot="1" x14ac:dyDescent="0.3">
      <c r="A50" s="188" t="s">
        <v>61</v>
      </c>
      <c r="B50" s="189"/>
      <c r="C50" s="189"/>
      <c r="D50" s="189"/>
      <c r="E50" s="189"/>
      <c r="F50" s="189"/>
      <c r="G50" s="190"/>
      <c r="Q50" s="31"/>
    </row>
    <row r="51" spans="1:17" s="1" customFormat="1" ht="31.5" outlineLevel="1" x14ac:dyDescent="0.25">
      <c r="A51" s="43">
        <v>1</v>
      </c>
      <c r="B51" s="80" t="s">
        <v>57</v>
      </c>
      <c r="C51" s="84" t="s">
        <v>4</v>
      </c>
      <c r="D51" s="35" t="s">
        <v>133</v>
      </c>
      <c r="E51" s="44">
        <v>0.61111111111111105</v>
      </c>
      <c r="F51" s="103" t="s">
        <v>186</v>
      </c>
      <c r="G51" s="85" t="s">
        <v>70</v>
      </c>
      <c r="H51" s="67"/>
      <c r="I51" s="61"/>
      <c r="J51" s="61"/>
      <c r="K51" s="61"/>
      <c r="L51" s="61"/>
      <c r="M51" s="61"/>
      <c r="N51" s="62"/>
      <c r="O51" s="62"/>
      <c r="P51" s="62"/>
      <c r="Q51" s="63"/>
    </row>
    <row r="52" spans="1:17" ht="78.75" outlineLevel="1" x14ac:dyDescent="0.25">
      <c r="A52" s="94">
        <v>2</v>
      </c>
      <c r="B52" s="90" t="s">
        <v>52</v>
      </c>
      <c r="C52" s="37" t="s">
        <v>4</v>
      </c>
      <c r="D52" s="91" t="s">
        <v>133</v>
      </c>
      <c r="E52" s="92">
        <v>0.75</v>
      </c>
      <c r="F52" s="101" t="s">
        <v>197</v>
      </c>
      <c r="G52" s="59" t="s">
        <v>69</v>
      </c>
      <c r="H52" s="9"/>
      <c r="I52" s="3"/>
      <c r="J52" s="3"/>
      <c r="K52" s="3"/>
      <c r="L52" s="3"/>
      <c r="M52" s="3"/>
      <c r="N52" s="3"/>
      <c r="O52" s="3"/>
      <c r="P52" s="3"/>
      <c r="Q52" s="66"/>
    </row>
    <row r="53" spans="1:17" s="1" customFormat="1" ht="31.5" outlineLevel="1" x14ac:dyDescent="0.25">
      <c r="A53" s="94">
        <v>3</v>
      </c>
      <c r="B53" s="90" t="s">
        <v>51</v>
      </c>
      <c r="C53" s="37" t="s">
        <v>4</v>
      </c>
      <c r="D53" s="40" t="s">
        <v>132</v>
      </c>
      <c r="E53" s="41">
        <v>0.4513888888888889</v>
      </c>
      <c r="F53" s="104" t="s">
        <v>187</v>
      </c>
      <c r="G53" s="59" t="s">
        <v>125</v>
      </c>
      <c r="H53" s="68"/>
      <c r="I53" s="60"/>
      <c r="J53" s="60"/>
      <c r="K53" s="60"/>
      <c r="L53" s="60"/>
      <c r="M53" s="60"/>
      <c r="N53" s="60"/>
      <c r="O53" s="60"/>
      <c r="P53" s="60"/>
      <c r="Q53" s="64"/>
    </row>
    <row r="54" spans="1:17" s="1" customFormat="1" ht="63" customHeight="1" outlineLevel="1" x14ac:dyDescent="0.25">
      <c r="A54" s="94">
        <v>4</v>
      </c>
      <c r="B54" s="90" t="s">
        <v>66</v>
      </c>
      <c r="C54" s="37" t="s">
        <v>10</v>
      </c>
      <c r="D54" s="40" t="s">
        <v>132</v>
      </c>
      <c r="E54" s="41">
        <v>0.4513888888888889</v>
      </c>
      <c r="F54" s="97" t="s">
        <v>192</v>
      </c>
      <c r="G54" s="59" t="s">
        <v>76</v>
      </c>
      <c r="H54" s="83"/>
      <c r="I54" s="82"/>
      <c r="J54" s="82"/>
      <c r="K54" s="82"/>
      <c r="L54" s="82"/>
      <c r="M54" s="82"/>
      <c r="N54" s="60"/>
      <c r="O54" s="60"/>
      <c r="P54" s="60"/>
      <c r="Q54" s="65" t="s">
        <v>138</v>
      </c>
    </row>
    <row r="55" spans="1:17" s="1" customFormat="1" ht="60" outlineLevel="1" x14ac:dyDescent="0.25">
      <c r="A55" s="94">
        <v>5</v>
      </c>
      <c r="B55" s="90" t="s">
        <v>51</v>
      </c>
      <c r="C55" s="37" t="s">
        <v>112</v>
      </c>
      <c r="D55" s="40" t="s">
        <v>132</v>
      </c>
      <c r="E55" s="41">
        <v>0.5</v>
      </c>
      <c r="F55" s="104" t="s">
        <v>191</v>
      </c>
      <c r="G55" s="59" t="s">
        <v>126</v>
      </c>
      <c r="H55" s="68"/>
      <c r="I55" s="60"/>
      <c r="J55" s="60"/>
      <c r="K55" s="60"/>
      <c r="L55" s="60"/>
      <c r="M55" s="60"/>
      <c r="N55" s="60"/>
      <c r="O55" s="60"/>
      <c r="P55" s="60"/>
      <c r="Q55" s="65" t="s">
        <v>139</v>
      </c>
    </row>
    <row r="56" spans="1:17" s="1" customFormat="1" ht="23.45" customHeight="1" outlineLevel="1" x14ac:dyDescent="0.25">
      <c r="A56" s="94">
        <v>6</v>
      </c>
      <c r="B56" s="90" t="s">
        <v>56</v>
      </c>
      <c r="C56" s="37" t="s">
        <v>4</v>
      </c>
      <c r="D56" s="40" t="s">
        <v>132</v>
      </c>
      <c r="E56" s="91" t="s">
        <v>137</v>
      </c>
      <c r="F56" s="97" t="s">
        <v>188</v>
      </c>
      <c r="G56" s="59" t="s">
        <v>74</v>
      </c>
      <c r="H56" s="68"/>
      <c r="I56" s="60"/>
      <c r="J56" s="60"/>
      <c r="K56" s="60"/>
      <c r="L56" s="60"/>
      <c r="M56" s="60"/>
      <c r="N56" s="60"/>
      <c r="O56" s="60"/>
      <c r="P56" s="60"/>
      <c r="Q56" s="64"/>
    </row>
    <row r="57" spans="1:17" s="1" customFormat="1" ht="63" outlineLevel="1" x14ac:dyDescent="0.25">
      <c r="A57" s="94">
        <v>7</v>
      </c>
      <c r="B57" s="90" t="s">
        <v>54</v>
      </c>
      <c r="C57" s="37" t="s">
        <v>7</v>
      </c>
      <c r="D57" s="91" t="s">
        <v>134</v>
      </c>
      <c r="E57" s="92">
        <v>0.54166666666666663</v>
      </c>
      <c r="F57" s="97" t="s">
        <v>193</v>
      </c>
      <c r="G57" s="59" t="s">
        <v>55</v>
      </c>
      <c r="H57" s="68"/>
      <c r="I57" s="60"/>
      <c r="J57" s="60"/>
      <c r="K57" s="60"/>
      <c r="L57" s="60"/>
      <c r="M57" s="60"/>
      <c r="N57" s="60"/>
      <c r="O57" s="60"/>
      <c r="P57" s="60"/>
      <c r="Q57" s="64"/>
    </row>
    <row r="58" spans="1:17" s="1" customFormat="1" ht="33.6" customHeight="1" outlineLevel="1" x14ac:dyDescent="0.25">
      <c r="A58" s="184">
        <v>8</v>
      </c>
      <c r="B58" s="183" t="s">
        <v>67</v>
      </c>
      <c r="C58" s="37" t="s">
        <v>4</v>
      </c>
      <c r="D58" s="185" t="s">
        <v>134</v>
      </c>
      <c r="E58" s="186">
        <v>0.75</v>
      </c>
      <c r="F58" s="97" t="s">
        <v>190</v>
      </c>
      <c r="G58" s="187" t="s">
        <v>75</v>
      </c>
      <c r="H58" s="130" t="s">
        <v>29</v>
      </c>
      <c r="I58" s="129"/>
      <c r="J58" s="129" t="s">
        <v>32</v>
      </c>
      <c r="K58" s="129"/>
      <c r="L58" s="129" t="s">
        <v>30</v>
      </c>
      <c r="M58" s="129"/>
      <c r="N58" s="60"/>
      <c r="O58" s="60"/>
      <c r="P58" s="60"/>
      <c r="Q58" s="180" t="s">
        <v>140</v>
      </c>
    </row>
    <row r="59" spans="1:17" s="1" customFormat="1" ht="33.6" customHeight="1" outlineLevel="1" x14ac:dyDescent="0.25">
      <c r="A59" s="184"/>
      <c r="B59" s="183"/>
      <c r="C59" s="37" t="s">
        <v>141</v>
      </c>
      <c r="D59" s="185"/>
      <c r="E59" s="186"/>
      <c r="F59" s="97" t="s">
        <v>189</v>
      </c>
      <c r="G59" s="187"/>
      <c r="H59" s="130" t="s">
        <v>29</v>
      </c>
      <c r="I59" s="129"/>
      <c r="J59" s="129" t="s">
        <v>32</v>
      </c>
      <c r="K59" s="129"/>
      <c r="L59" s="129" t="s">
        <v>30</v>
      </c>
      <c r="M59" s="129"/>
      <c r="N59" s="60"/>
      <c r="O59" s="60"/>
      <c r="P59" s="60"/>
      <c r="Q59" s="180"/>
    </row>
    <row r="60" spans="1:17" s="1" customFormat="1" ht="33.75" customHeight="1" outlineLevel="1" x14ac:dyDescent="0.25">
      <c r="A60" s="94">
        <v>9</v>
      </c>
      <c r="B60" s="90" t="s">
        <v>53</v>
      </c>
      <c r="C60" s="37" t="s">
        <v>64</v>
      </c>
      <c r="D60" s="91" t="s">
        <v>135</v>
      </c>
      <c r="E60" s="92">
        <v>0.38194444444444442</v>
      </c>
      <c r="F60" s="97" t="s">
        <v>194</v>
      </c>
      <c r="G60" s="59" t="s">
        <v>124</v>
      </c>
      <c r="H60" s="68"/>
      <c r="I60" s="60"/>
      <c r="J60" s="60"/>
      <c r="K60" s="60"/>
      <c r="L60" s="60"/>
      <c r="M60" s="60"/>
      <c r="N60" s="60"/>
      <c r="O60" s="60"/>
      <c r="P60" s="60"/>
      <c r="Q60" s="64"/>
    </row>
    <row r="61" spans="1:17" s="1" customFormat="1" hidden="1" x14ac:dyDescent="0.25">
      <c r="A61" s="192"/>
      <c r="B61" s="109"/>
      <c r="C61" s="110" t="s">
        <v>37</v>
      </c>
      <c r="D61" s="111" t="e">
        <f>SUM(#REF!,#REF!,#REF!,D11:D13,D15,#REF!,#REF!,D20,D19:D30,D27,#REF!,D41:D44,D32:D32,D35:D46,#REF!,#REF!,#REF!,#REF!,D57,D58:D59,#REF!,#REF!,#REF!,#REF!)+#REF!+4+2-4</f>
        <v>#REF!</v>
      </c>
      <c r="E61" s="111" t="e">
        <f>SUM(#REF!,#REF!,E58:E59,E57,#REF!,#REF!,#REF!,E35:E46,E32:E32,E41:E44,#REF!,E27,E19:E30,E20,#REF!,#REF!,E15,E9:E13,#REF!,#REF!)+4+4</f>
        <v>#REF!</v>
      </c>
      <c r="F61" s="112"/>
      <c r="G61" s="110"/>
      <c r="H61" s="113"/>
      <c r="I61" s="113"/>
      <c r="J61" s="113"/>
      <c r="K61" s="113"/>
      <c r="L61" s="113"/>
      <c r="M61" s="113"/>
      <c r="N61" s="113"/>
      <c r="O61" s="113"/>
      <c r="P61" s="113"/>
      <c r="Q61" s="114"/>
    </row>
    <row r="62" spans="1:17" s="1" customFormat="1" hidden="1" x14ac:dyDescent="0.25">
      <c r="A62" s="192"/>
      <c r="B62" s="109"/>
      <c r="C62" s="110" t="s">
        <v>38</v>
      </c>
      <c r="D62" s="111" t="e">
        <f>#REF!+#REF!+#REF!+D9+#REF!+#REF!+#REF!+#REF!+D29+D42+D38+#REF!+#REF!+#REF!+D52+#REF!+#REF!+D56+#REF!+#REF!</f>
        <v>#REF!</v>
      </c>
      <c r="E62" s="111" t="e">
        <f>SUM(#REF!,#REF!,E14,#REF!,#REF!,#REF!,E26,E29,E42,E38,#REF!,E52,#REF!,E56)</f>
        <v>#REF!</v>
      </c>
      <c r="F62" s="112"/>
      <c r="G62" s="110"/>
      <c r="H62" s="113"/>
      <c r="I62" s="113"/>
      <c r="J62" s="113"/>
      <c r="K62" s="113"/>
      <c r="L62" s="113"/>
      <c r="M62" s="113"/>
      <c r="N62" s="113"/>
      <c r="O62" s="113"/>
      <c r="P62" s="113"/>
      <c r="Q62" s="114"/>
    </row>
    <row r="63" spans="1:17" ht="30" customHeight="1" outlineLevel="1" x14ac:dyDescent="0.25">
      <c r="A63" s="94">
        <v>10</v>
      </c>
      <c r="B63" s="107" t="s">
        <v>130</v>
      </c>
      <c r="C63" s="37" t="s">
        <v>7</v>
      </c>
      <c r="D63" s="7" t="s">
        <v>101</v>
      </c>
      <c r="E63" s="91" t="s">
        <v>88</v>
      </c>
      <c r="F63" s="101" t="s">
        <v>188</v>
      </c>
      <c r="G63" s="59" t="s">
        <v>26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6"/>
    </row>
    <row r="64" spans="1:17" ht="30.75" outlineLevel="1" thickBot="1" x14ac:dyDescent="0.3">
      <c r="A64" s="193">
        <v>11</v>
      </c>
      <c r="B64" s="120" t="s">
        <v>19</v>
      </c>
      <c r="C64" s="115" t="s">
        <v>4</v>
      </c>
      <c r="D64" s="116" t="s">
        <v>123</v>
      </c>
      <c r="E64" s="116" t="s">
        <v>105</v>
      </c>
      <c r="F64" s="117" t="s">
        <v>196</v>
      </c>
      <c r="G64" s="118" t="s">
        <v>102</v>
      </c>
      <c r="H64" s="121" t="s">
        <v>29</v>
      </c>
      <c r="I64" s="121"/>
      <c r="J64" s="121" t="s">
        <v>31</v>
      </c>
      <c r="K64" s="121"/>
      <c r="L64" s="119"/>
      <c r="M64" s="119"/>
      <c r="N64" s="119"/>
      <c r="O64" s="119"/>
      <c r="P64" s="119"/>
      <c r="Q64" s="26"/>
    </row>
  </sheetData>
  <mergeCells count="67">
    <mergeCell ref="Q58:Q59"/>
    <mergeCell ref="B39:B40"/>
    <mergeCell ref="A39:A40"/>
    <mergeCell ref="G39:G40"/>
    <mergeCell ref="D39:D40"/>
    <mergeCell ref="E39:E40"/>
    <mergeCell ref="Q45:Q46"/>
    <mergeCell ref="Q39:Q40"/>
    <mergeCell ref="B58:B59"/>
    <mergeCell ref="A58:A59"/>
    <mergeCell ref="D58:D59"/>
    <mergeCell ref="E58:E59"/>
    <mergeCell ref="G58:G59"/>
    <mergeCell ref="A50:G50"/>
    <mergeCell ref="H59:I59"/>
    <mergeCell ref="Q3:Q4"/>
    <mergeCell ref="B17:B18"/>
    <mergeCell ref="G17:G18"/>
    <mergeCell ref="E17:E18"/>
    <mergeCell ref="H37:I37"/>
    <mergeCell ref="J37:K37"/>
    <mergeCell ref="L37:M37"/>
    <mergeCell ref="J29:K29"/>
    <mergeCell ref="H35:I35"/>
    <mergeCell ref="J35:K35"/>
    <mergeCell ref="L35:M35"/>
    <mergeCell ref="H29:I29"/>
    <mergeCell ref="Q32:Q33"/>
    <mergeCell ref="D32:D33"/>
    <mergeCell ref="G32:G33"/>
    <mergeCell ref="B32:B33"/>
    <mergeCell ref="A17:A18"/>
    <mergeCell ref="D21:E21"/>
    <mergeCell ref="A31:G31"/>
    <mergeCell ref="D9:E9"/>
    <mergeCell ref="B12:B13"/>
    <mergeCell ref="A12:A13"/>
    <mergeCell ref="C12:C13"/>
    <mergeCell ref="D12:D13"/>
    <mergeCell ref="G12:G13"/>
    <mergeCell ref="B20:B21"/>
    <mergeCell ref="A20:A21"/>
    <mergeCell ref="G20:G21"/>
    <mergeCell ref="A32:A33"/>
    <mergeCell ref="A1:G1"/>
    <mergeCell ref="A2:G2"/>
    <mergeCell ref="A5:G5"/>
    <mergeCell ref="A16:G16"/>
    <mergeCell ref="A3:A4"/>
    <mergeCell ref="B3:B4"/>
    <mergeCell ref="C3:C4"/>
    <mergeCell ref="D3:E3"/>
    <mergeCell ref="F3:F4"/>
    <mergeCell ref="G3:G4"/>
    <mergeCell ref="L59:M59"/>
    <mergeCell ref="J58:K58"/>
    <mergeCell ref="L58:M58"/>
    <mergeCell ref="H58:I58"/>
    <mergeCell ref="B45:B46"/>
    <mergeCell ref="G45:G46"/>
    <mergeCell ref="J59:K59"/>
    <mergeCell ref="H64:I64"/>
    <mergeCell ref="J64:K64"/>
    <mergeCell ref="A45:A46"/>
    <mergeCell ref="B42:B43"/>
    <mergeCell ref="G42:G43"/>
    <mergeCell ref="A42:A4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2023-24</vt:lpstr>
      <vt:lpstr>'2023-24'!Область_печати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Акулина Лариса Владимировна</cp:lastModifiedBy>
  <cp:lastPrinted>2024-09-06T14:13:39Z</cp:lastPrinted>
  <dcterms:created xsi:type="dcterms:W3CDTF">2020-05-29T12:25:13Z</dcterms:created>
  <dcterms:modified xsi:type="dcterms:W3CDTF">2024-09-09T09:15:54Z</dcterms:modified>
</cp:coreProperties>
</file>